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hlma\Desktop\"/>
    </mc:Choice>
  </mc:AlternateContent>
  <xr:revisionPtr revIDLastSave="0" documentId="13_ncr:1_{DE1D9E63-9626-428E-99B9-5CA4F17B0FD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8" i="2" s="1"/>
  <c r="C7" i="2" l="1"/>
  <c r="C8" i="2" s="1"/>
  <c r="C9" i="2" s="1"/>
  <c r="B9" i="2"/>
  <c r="D6" i="2" l="1"/>
  <c r="E6" i="2" l="1"/>
  <c r="H6" i="2"/>
  <c r="H8" i="2" s="1"/>
  <c r="F6" i="2"/>
  <c r="G6" i="2" l="1"/>
  <c r="I6" i="2" s="1"/>
  <c r="F7" i="2"/>
  <c r="F8" i="2" s="1"/>
  <c r="F9" i="2" s="1"/>
  <c r="H7" i="2"/>
  <c r="H9" i="2"/>
  <c r="D7" i="2"/>
  <c r="E7" i="2" s="1"/>
  <c r="E12" i="2" s="1"/>
  <c r="D9" i="2"/>
  <c r="E9" i="2" s="1"/>
  <c r="D8" i="2"/>
  <c r="E8" i="2" s="1"/>
  <c r="E10" i="2" l="1"/>
  <c r="E11" i="2"/>
  <c r="G7" i="2"/>
  <c r="I7" i="2" s="1"/>
  <c r="G8" i="2"/>
  <c r="I8" i="2" s="1"/>
  <c r="G9" i="2" l="1"/>
  <c r="I9" i="2" s="1"/>
  <c r="I11" i="2" s="1"/>
</calcChain>
</file>

<file path=xl/sharedStrings.xml><?xml version="1.0" encoding="utf-8"?>
<sst xmlns="http://schemas.openxmlformats.org/spreadsheetml/2006/main" count="26" uniqueCount="26">
  <si>
    <t>School         Year</t>
  </si>
  <si>
    <t>College X          Option + books</t>
  </si>
  <si>
    <t>College X                       Balance Due</t>
  </si>
  <si>
    <t xml:space="preserve">Grace Balance             Due </t>
  </si>
  <si>
    <t>2. Federal Stafford Loan increases to $6,500 for the second year, and $7,500 for the third year and beyond.  This loan increase is automatically reflected in the financial aid and balance due results in this calculator.</t>
  </si>
  <si>
    <t>2026-2027</t>
  </si>
  <si>
    <t>3. College X calculation includes estimated 3% annual increase in years 2, 3, and 4.</t>
  </si>
  <si>
    <t>5. Three years at Grace compared to four years at College X. Grace costs includes required fees of all students. Program specific fees not included.</t>
  </si>
  <si>
    <t>4 year cost at Grace College (bachelor's)</t>
  </si>
  <si>
    <t xml:space="preserve">4 year cost at College X (bachelor's)   </t>
  </si>
  <si>
    <r>
      <t xml:space="preserve">Grace               Tuition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</si>
  <si>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My  Financial             Aid</t>
    </r>
    <r>
      <rPr>
        <b/>
        <vertAlign val="superscript"/>
        <sz val="11"/>
        <color theme="1"/>
        <rFont val="Calibri"/>
        <family val="2"/>
        <scheme val="minor"/>
      </rPr>
      <t xml:space="preserve"> 2</t>
    </r>
  </si>
  <si>
    <r>
      <t xml:space="preserve">College X Option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</si>
  <si>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 xml:space="preserve">College X                  Aid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</si>
  <si>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 xml:space="preserve">3 year cost at Grace College (bachelor's) </t>
    </r>
    <r>
      <rPr>
        <vertAlign val="superscript"/>
        <sz val="11"/>
        <color theme="1"/>
        <rFont val="Calibri"/>
        <family val="2"/>
        <scheme val="minor"/>
      </rPr>
      <t>4</t>
    </r>
  </si>
  <si>
    <r>
      <t xml:space="preserve">4 year cost at Grace College (bachelor's + master's) </t>
    </r>
    <r>
      <rPr>
        <vertAlign val="superscript"/>
        <sz val="11"/>
        <color theme="1"/>
        <rFont val="Calibri"/>
        <family val="2"/>
        <scheme val="minor"/>
      </rPr>
      <t>4</t>
    </r>
  </si>
  <si>
    <r>
      <t xml:space="preserve">Enter </t>
    </r>
    <r>
      <rPr>
        <b/>
        <sz val="11"/>
        <color theme="1"/>
        <rFont val="Calibri"/>
        <family val="2"/>
        <scheme val="minor"/>
      </rPr>
      <t>financial aid</t>
    </r>
    <r>
      <rPr>
        <sz val="11"/>
        <color theme="1"/>
        <rFont val="Calibri"/>
        <family val="2"/>
        <scheme val="minor"/>
      </rPr>
      <t xml:space="preserve"> from other college:</t>
    </r>
  </si>
  <si>
    <t>2027-2028</t>
  </si>
  <si>
    <r>
      <t xml:space="preserve">Enter </t>
    </r>
    <r>
      <rPr>
        <b/>
        <sz val="11"/>
        <color theme="1"/>
        <rFont val="Calibri"/>
        <family val="2"/>
        <scheme val="minor"/>
      </rPr>
      <t>total aid</t>
    </r>
    <r>
      <rPr>
        <sz val="11"/>
        <color theme="1"/>
        <rFont val="Calibri"/>
        <family val="2"/>
        <scheme val="minor"/>
      </rPr>
      <t xml:space="preserve"> shown on your Grace Financial Aid Offer: </t>
    </r>
  </si>
  <si>
    <r>
      <t xml:space="preserve">Enter </t>
    </r>
    <r>
      <rPr>
        <b/>
        <sz val="11"/>
        <color theme="1"/>
        <rFont val="Calibri"/>
        <family val="2"/>
        <scheme val="minor"/>
      </rPr>
      <t>tuition, food, housing &amp; fees</t>
    </r>
    <r>
      <rPr>
        <sz val="11"/>
        <color theme="1"/>
        <rFont val="Calibri"/>
        <family val="2"/>
        <scheme val="minor"/>
      </rPr>
      <t xml:space="preserve"> from another college:</t>
    </r>
  </si>
  <si>
    <t>1. Tuition, food and housing for years 2 - 4 is based on estimated cost increases.</t>
  </si>
  <si>
    <t>2028-2029</t>
  </si>
  <si>
    <r>
      <t xml:space="preserve">Grace           Food, Housing,     &amp; Comp. Fee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</si>
  <si>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 xml:space="preserve">4. Grace cost includes summer online tuition/fees at current rates. Additional fees may apply. </t>
  </si>
  <si>
    <t xml:space="preserve"> Affordability Calculator</t>
  </si>
  <si>
    <t>2029-2030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</si>
</sst>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5"/>
      <color theme="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2" borderId="6" xfId="0" applyFont="1" applyFill="1" applyBorder="1" applyProtection="1"/>
    <xf numFmtId="0" fontId="4" fillId="2" borderId="7" xfId="0" applyFont="1" applyFill="1" applyBorder="1" applyProtection="1"/>
    <xf numFmtId="0" fontId="4" fillId="2" borderId="8" xfId="0" applyFont="1" applyFill="1" applyBorder="1" applyProtection="1"/>
    <xf numFmtId="0" fontId="0" fillId="4" borderId="0" xfId="0" applyFill="1" applyProtection="1"/>
    <xf numFmtId="0" fontId="4" fillId="2" borderId="3" xfId="0" applyFont="1" applyFill="1" applyBorder="1" applyProtection="1"/>
    <xf numFmtId="0" fontId="4" fillId="2" borderId="0" xfId="0" applyFont="1" applyFill="1" applyBorder="1" applyProtection="1"/>
    <xf numFmtId="0" fontId="4" fillId="2" borderId="2" xfId="0" applyFont="1" applyFill="1" applyBorder="1" applyProtection="1"/>
    <xf numFmtId="0" fontId="3" fillId="4" borderId="0" xfId="0" applyFont="1" applyFill="1" applyProtection="1"/>
    <xf numFmtId="164" fontId="0" fillId="0" borderId="1" xfId="0" applyNumberFormat="1" applyBorder="1" applyAlignment="1" applyProtection="1">
      <alignment horizont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</xf>
    <xf numFmtId="6" fontId="0" fillId="5" borderId="10" xfId="0" applyNumberFormat="1" applyFill="1" applyBorder="1" applyAlignment="1" applyProtection="1">
      <alignment horizontal="center" vertical="center"/>
    </xf>
    <xf numFmtId="6" fontId="0" fillId="5" borderId="10" xfId="0" applyNumberFormat="1" applyFill="1" applyBorder="1" applyAlignment="1" applyProtection="1">
      <alignment horizontal="center" vertical="center"/>
      <protection hidden="1"/>
    </xf>
    <xf numFmtId="164" fontId="0" fillId="5" borderId="10" xfId="0" applyNumberFormat="1" applyFill="1" applyBorder="1" applyAlignment="1" applyProtection="1">
      <alignment horizontal="center"/>
      <protection hidden="1"/>
    </xf>
    <xf numFmtId="164" fontId="2" fillId="5" borderId="10" xfId="0" applyNumberFormat="1" applyFont="1" applyFill="1" applyBorder="1" applyAlignment="1" applyProtection="1">
      <alignment horizontal="center"/>
      <protection hidden="1"/>
    </xf>
    <xf numFmtId="164" fontId="2" fillId="5" borderId="10" xfId="0" applyNumberFormat="1" applyFont="1" applyFill="1" applyBorder="1" applyAlignment="1" applyProtection="1">
      <alignment horizontal="center" vertical="center"/>
      <protection hidden="1"/>
    </xf>
    <xf numFmtId="164" fontId="7" fillId="6" borderId="0" xfId="0" applyNumberFormat="1" applyFont="1" applyFill="1" applyBorder="1" applyAlignment="1" applyProtection="1">
      <alignment horizontal="center"/>
      <protection hidden="1"/>
    </xf>
    <xf numFmtId="164" fontId="7" fillId="6" borderId="2" xfId="0" applyNumberFormat="1" applyFont="1" applyFill="1" applyBorder="1" applyAlignment="1" applyProtection="1">
      <alignment horizontal="center"/>
      <protection hidden="1"/>
    </xf>
    <xf numFmtId="164" fontId="7" fillId="6" borderId="5" xfId="0" applyNumberFormat="1" applyFont="1" applyFill="1" applyBorder="1" applyAlignment="1" applyProtection="1">
      <alignment horizontal="center"/>
      <protection hidden="1"/>
    </xf>
    <xf numFmtId="164" fontId="6" fillId="6" borderId="9" xfId="0" applyNumberFormat="1" applyFont="1" applyFill="1" applyBorder="1" applyAlignment="1" applyProtection="1">
      <alignment horizontal="center"/>
      <protection hidden="1"/>
    </xf>
    <xf numFmtId="0" fontId="0" fillId="5" borderId="11" xfId="0" applyFill="1" applyBorder="1" applyAlignment="1" applyProtection="1">
      <alignment horizontal="center"/>
    </xf>
    <xf numFmtId="6" fontId="0" fillId="5" borderId="11" xfId="0" applyNumberForma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center" vertical="center"/>
      <protection hidden="1"/>
    </xf>
    <xf numFmtId="6" fontId="0" fillId="5" borderId="11" xfId="0" applyNumberFormat="1" applyFill="1" applyBorder="1" applyAlignment="1" applyProtection="1">
      <alignment horizontal="center" vertical="center"/>
      <protection hidden="1"/>
    </xf>
    <xf numFmtId="164" fontId="0" fillId="5" borderId="11" xfId="0" applyNumberFormat="1" applyFill="1" applyBorder="1" applyAlignment="1" applyProtection="1">
      <alignment horizontal="center"/>
      <protection hidden="1"/>
    </xf>
    <xf numFmtId="164" fontId="7" fillId="6" borderId="7" xfId="0" applyNumberFormat="1" applyFont="1" applyFill="1" applyBorder="1" applyAlignment="1" applyProtection="1">
      <alignment horizontal="center"/>
      <protection hidden="1"/>
    </xf>
    <xf numFmtId="164" fontId="0" fillId="6" borderId="7" xfId="0" applyNumberFormat="1" applyFill="1" applyBorder="1" applyAlignment="1" applyProtection="1">
      <alignment horizontal="right"/>
    </xf>
    <xf numFmtId="164" fontId="6" fillId="6" borderId="8" xfId="0" applyNumberFormat="1" applyFont="1" applyFill="1" applyBorder="1" applyAlignment="1" applyProtection="1">
      <alignment horizontal="center"/>
      <protection hidden="1"/>
    </xf>
    <xf numFmtId="0" fontId="8" fillId="2" borderId="3" xfId="0" applyFont="1" applyFill="1" applyBorder="1" applyAlignment="1" applyProtection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Protection="1"/>
    <xf numFmtId="0" fontId="8" fillId="2" borderId="0" xfId="0" applyFont="1" applyFill="1" applyBorder="1" applyProtection="1"/>
    <xf numFmtId="0" fontId="8" fillId="2" borderId="2" xfId="0" applyFont="1" applyFill="1" applyBorder="1" applyProtection="1"/>
    <xf numFmtId="6" fontId="0" fillId="3" borderId="3" xfId="0" applyNumberFormat="1" applyFill="1" applyBorder="1" applyAlignment="1" applyProtection="1">
      <alignment horizontal="left" vertical="center" wrapText="1"/>
    </xf>
    <xf numFmtId="6" fontId="0" fillId="3" borderId="2" xfId="0" applyNumberForma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horizontal="left" vertical="center" wrapText="1"/>
    </xf>
    <xf numFmtId="164" fontId="0" fillId="6" borderId="0" xfId="0" applyNumberFormat="1" applyFill="1" applyBorder="1" applyAlignment="1" applyProtection="1">
      <alignment horizontal="right"/>
    </xf>
    <xf numFmtId="0" fontId="0" fillId="6" borderId="3" xfId="0" applyFill="1" applyBorder="1" applyAlignment="1" applyProtection="1">
      <alignment horizontal="right"/>
    </xf>
    <xf numFmtId="0" fontId="0" fillId="6" borderId="0" xfId="0" applyFill="1" applyBorder="1" applyAlignment="1" applyProtection="1">
      <alignment horizontal="right"/>
    </xf>
    <xf numFmtId="0" fontId="0" fillId="6" borderId="6" xfId="0" applyFill="1" applyBorder="1" applyAlignment="1" applyProtection="1">
      <alignment horizontal="right"/>
    </xf>
    <xf numFmtId="0" fontId="0" fillId="6" borderId="7" xfId="0" applyFill="1" applyBorder="1" applyAlignment="1" applyProtection="1">
      <alignment horizontal="right"/>
    </xf>
    <xf numFmtId="0" fontId="0" fillId="6" borderId="4" xfId="0" applyFill="1" applyBorder="1" applyAlignment="1" applyProtection="1">
      <alignment horizontal="right"/>
    </xf>
    <xf numFmtId="0" fontId="0" fillId="6" borderId="5" xfId="0" applyFill="1" applyBorder="1" applyAlignment="1" applyProtection="1">
      <alignment horizontal="right"/>
    </xf>
    <xf numFmtId="164" fontId="0" fillId="6" borderId="5" xfId="0" applyNumberForma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F4AA78"/>
      <color rgb="FFBA8CDC"/>
      <color rgb="FFFFC82D"/>
      <color rgb="FFB5B3B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533400</xdr:rowOff>
    </xdr:from>
    <xdr:to>
      <xdr:col>1</xdr:col>
      <xdr:colOff>800100</xdr:colOff>
      <xdr:row>2</xdr:row>
      <xdr:rowOff>542926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2143125"/>
          <a:ext cx="742950" cy="9526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733425</xdr:colOff>
      <xdr:row>2</xdr:row>
      <xdr:rowOff>495300</xdr:rowOff>
    </xdr:from>
    <xdr:to>
      <xdr:col>7</xdr:col>
      <xdr:colOff>609600</xdr:colOff>
      <xdr:row>2</xdr:row>
      <xdr:rowOff>495301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219825" y="2105025"/>
          <a:ext cx="781050" cy="1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2</xdr:row>
      <xdr:rowOff>581025</xdr:rowOff>
    </xdr:from>
    <xdr:to>
      <xdr:col>4</xdr:col>
      <xdr:colOff>714375</xdr:colOff>
      <xdr:row>2</xdr:row>
      <xdr:rowOff>581026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0BEFEC2-84E1-4A1B-8A9F-75E9FC3014A5}"/>
            </a:ext>
          </a:extLst>
        </xdr:cNvPr>
        <xdr:cNvCxnSpPr/>
      </xdr:nvCxnSpPr>
      <xdr:spPr>
        <a:xfrm>
          <a:off x="3609975" y="2190750"/>
          <a:ext cx="781050" cy="1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800102</xdr:colOff>
      <xdr:row>0</xdr:row>
      <xdr:rowOff>152401</xdr:rowOff>
    </xdr:from>
    <xdr:to>
      <xdr:col>6</xdr:col>
      <xdr:colOff>9526</xdr:colOff>
      <xdr:row>1</xdr:row>
      <xdr:rowOff>52922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BD53F5-1F5D-4A15-AAA1-E375CF90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2" y="152401"/>
          <a:ext cx="2886074" cy="919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6"/>
  <sheetViews>
    <sheetView showGridLines="0" tabSelected="1" workbookViewId="0">
      <selection activeCell="C3" sqref="C3"/>
    </sheetView>
  </sheetViews>
  <sheetFormatPr defaultRowHeight="15" x14ac:dyDescent="0.25"/>
  <cols>
    <col min="1" max="2" width="13.5703125" customWidth="1"/>
    <col min="3" max="3" width="14.42578125" customWidth="1"/>
    <col min="4" max="4" width="13.5703125" style="1" customWidth="1"/>
    <col min="5" max="7" width="13.5703125" customWidth="1"/>
    <col min="8" max="8" width="13.5703125" style="2" customWidth="1"/>
    <col min="9" max="9" width="13.5703125" customWidth="1"/>
    <col min="10" max="10" width="18.140625" customWidth="1"/>
  </cols>
  <sheetData>
    <row r="1" spans="1:35" s="3" customFormat="1" ht="80.25" customHeight="1" x14ac:dyDescent="0.25">
      <c r="A1" s="4"/>
      <c r="B1" s="5"/>
      <c r="C1" s="5"/>
      <c r="D1" s="5"/>
      <c r="E1" s="5"/>
      <c r="F1" s="5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ht="46.5" customHeight="1" thickBot="1" x14ac:dyDescent="0.3">
      <c r="A2" s="34" t="s">
        <v>24</v>
      </c>
      <c r="B2" s="35"/>
      <c r="C2" s="35"/>
      <c r="D2" s="35"/>
      <c r="E2" s="35"/>
      <c r="F2" s="35"/>
      <c r="G2" s="35"/>
      <c r="H2" s="35"/>
      <c r="I2" s="3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3" customFormat="1" ht="54" customHeight="1" thickBot="1" x14ac:dyDescent="0.3">
      <c r="A3" s="40" t="s">
        <v>18</v>
      </c>
      <c r="B3" s="41"/>
      <c r="C3" s="12"/>
      <c r="D3" s="40" t="s">
        <v>19</v>
      </c>
      <c r="E3" s="41"/>
      <c r="F3" s="12"/>
      <c r="G3" s="42" t="s">
        <v>16</v>
      </c>
      <c r="H3" s="43"/>
      <c r="I3" s="12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x14ac:dyDescent="0.25">
      <c r="A4" s="8"/>
      <c r="B4" s="9"/>
      <c r="C4" s="9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47.25" x14ac:dyDescent="0.25">
      <c r="A5" s="13" t="s">
        <v>0</v>
      </c>
      <c r="B5" s="13" t="s">
        <v>10</v>
      </c>
      <c r="C5" s="13" t="s">
        <v>22</v>
      </c>
      <c r="D5" s="13" t="s">
        <v>11</v>
      </c>
      <c r="E5" s="13" t="s">
        <v>3</v>
      </c>
      <c r="F5" s="13" t="s">
        <v>12</v>
      </c>
      <c r="G5" s="13" t="s">
        <v>1</v>
      </c>
      <c r="H5" s="13" t="s">
        <v>13</v>
      </c>
      <c r="I5" s="13" t="s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x14ac:dyDescent="0.25">
      <c r="A6" s="23" t="s">
        <v>5</v>
      </c>
      <c r="B6" s="14">
        <v>32458</v>
      </c>
      <c r="C6" s="14">
        <v>12098</v>
      </c>
      <c r="D6" s="18" t="str">
        <f>IF(C3="","",C3)</f>
        <v/>
      </c>
      <c r="E6" s="15" t="str">
        <f>IF(D6="","",(B6+C6)-D6)</f>
        <v/>
      </c>
      <c r="F6" s="16" t="str">
        <f>IF(F3="","",F3)</f>
        <v/>
      </c>
      <c r="G6" s="16" t="str">
        <f>IF(F3="","",F6+1200)</f>
        <v/>
      </c>
      <c r="H6" s="17" t="str">
        <f>IF(I3="","",I3)</f>
        <v/>
      </c>
      <c r="I6" s="15" t="str">
        <f>IF(I3="","",G6-H6)</f>
        <v/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x14ac:dyDescent="0.25">
      <c r="A7" s="23" t="s">
        <v>17</v>
      </c>
      <c r="B7" s="14">
        <f>B6*1.03</f>
        <v>33431.74</v>
      </c>
      <c r="C7" s="14">
        <f>C6*1.03</f>
        <v>12460.94</v>
      </c>
      <c r="D7" s="18" t="str">
        <f>IF(C3="","",D6+1000)</f>
        <v/>
      </c>
      <c r="E7" s="15" t="str">
        <f>IF(C3="","",(B7+C7)-D7)</f>
        <v/>
      </c>
      <c r="F7" s="16" t="str">
        <f>IF(F3="","",F6*0.03+F6)</f>
        <v/>
      </c>
      <c r="G7" s="16" t="str">
        <f>IF(F3="","",F7+1200)</f>
        <v/>
      </c>
      <c r="H7" s="18" t="str">
        <f>IF(I3="","",H6+1000)</f>
        <v/>
      </c>
      <c r="I7" s="15" t="str">
        <f>IF(I3="","",G7-H7)</f>
        <v/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x14ac:dyDescent="0.25">
      <c r="A8" s="23" t="s">
        <v>21</v>
      </c>
      <c r="B8" s="14">
        <f>B7*1.03</f>
        <v>34434.692199999998</v>
      </c>
      <c r="C8" s="14">
        <f t="shared" ref="C8:C9" si="0">C7*1.03</f>
        <v>12834.7682</v>
      </c>
      <c r="D8" s="18" t="str">
        <f>IF(C3="","",D6+2000)</f>
        <v/>
      </c>
      <c r="E8" s="15" t="str">
        <f>IF(C3="","",(B8+C8)-D8)</f>
        <v/>
      </c>
      <c r="F8" s="16" t="str">
        <f>IF(F3="","",F7*0.03+F7)</f>
        <v/>
      </c>
      <c r="G8" s="16" t="str">
        <f>IF(F3="","",F8+1200)</f>
        <v/>
      </c>
      <c r="H8" s="18" t="str">
        <f>IF(I3="","",H6+2000)</f>
        <v/>
      </c>
      <c r="I8" s="15" t="str">
        <f>IF(I3="","",G8-H8)</f>
        <v/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ht="15.75" thickBot="1" x14ac:dyDescent="0.3">
      <c r="A9" s="23" t="s">
        <v>25</v>
      </c>
      <c r="B9" s="24">
        <f>B8*1.03</f>
        <v>35467.732965999996</v>
      </c>
      <c r="C9" s="24">
        <f t="shared" si="0"/>
        <v>13219.811246000001</v>
      </c>
      <c r="D9" s="25" t="str">
        <f>IF(C3="","",D6+2000)</f>
        <v/>
      </c>
      <c r="E9" s="26" t="str">
        <f>IF(C3="","",(B9+C9)-D9)</f>
        <v/>
      </c>
      <c r="F9" s="27" t="str">
        <f>IF(F3="","",F8*0.03+F8)</f>
        <v/>
      </c>
      <c r="G9" s="27" t="str">
        <f>IF(F3="","",F9+1200)</f>
        <v/>
      </c>
      <c r="H9" s="25" t="str">
        <f>IF(I3="","",H6+2000)</f>
        <v/>
      </c>
      <c r="I9" s="26" t="str">
        <f>IF(I3="","",G9-H9)</f>
        <v/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22.5" customHeight="1" x14ac:dyDescent="0.3">
      <c r="A10" s="47" t="s">
        <v>14</v>
      </c>
      <c r="B10" s="48"/>
      <c r="C10" s="48"/>
      <c r="D10" s="48"/>
      <c r="E10" s="28" t="str">
        <f>IF(C3="","",SUM(E6:E8)+5208)</f>
        <v/>
      </c>
      <c r="F10" s="29"/>
      <c r="G10" s="29"/>
      <c r="H10" s="29"/>
      <c r="I10" s="30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29.25" customHeight="1" x14ac:dyDescent="0.3">
      <c r="A11" s="45" t="s">
        <v>8</v>
      </c>
      <c r="B11" s="46"/>
      <c r="C11" s="46"/>
      <c r="D11" s="46"/>
      <c r="E11" s="19" t="str">
        <f>IF(C3="","",SUM(E6:E9))</f>
        <v/>
      </c>
      <c r="F11" s="44" t="s">
        <v>9</v>
      </c>
      <c r="G11" s="44"/>
      <c r="H11" s="44"/>
      <c r="I11" s="20" t="str">
        <f>IF(I3="","",SUM(I6:I9))</f>
        <v/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s="3" customFormat="1" ht="29.25" customHeight="1" thickBot="1" x14ac:dyDescent="0.35">
      <c r="A12" s="49" t="s">
        <v>15</v>
      </c>
      <c r="B12" s="50"/>
      <c r="C12" s="50"/>
      <c r="D12" s="50"/>
      <c r="E12" s="21" t="str">
        <f>IF(C3="","",SUM(E6:E9)+10416)</f>
        <v/>
      </c>
      <c r="F12" s="51"/>
      <c r="G12" s="51"/>
      <c r="H12" s="51"/>
      <c r="I12" s="2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x14ac:dyDescent="0.25">
      <c r="A13" s="8"/>
      <c r="B13" s="9"/>
      <c r="C13" s="9"/>
      <c r="D13" s="9"/>
      <c r="E13" s="9"/>
      <c r="F13" s="9"/>
      <c r="G13" s="9"/>
      <c r="H13" s="9"/>
      <c r="I13" s="10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x14ac:dyDescent="0.25">
      <c r="A14" s="37" t="s">
        <v>20</v>
      </c>
      <c r="B14" s="38"/>
      <c r="C14" s="38"/>
      <c r="D14" s="38"/>
      <c r="E14" s="38"/>
      <c r="F14" s="38"/>
      <c r="G14" s="38"/>
      <c r="H14" s="38"/>
      <c r="I14" s="39"/>
      <c r="J14" s="11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28.5" customHeight="1" x14ac:dyDescent="0.25">
      <c r="A15" s="31" t="s">
        <v>4</v>
      </c>
      <c r="B15" s="32"/>
      <c r="C15" s="32"/>
      <c r="D15" s="32"/>
      <c r="E15" s="32"/>
      <c r="F15" s="32"/>
      <c r="G15" s="32"/>
      <c r="H15" s="32"/>
      <c r="I15" s="33"/>
      <c r="J15" s="11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s="3" customFormat="1" ht="15.75" customHeight="1" x14ac:dyDescent="0.25">
      <c r="A16" s="31" t="s">
        <v>6</v>
      </c>
      <c r="B16" s="32"/>
      <c r="C16" s="32"/>
      <c r="D16" s="32"/>
      <c r="E16" s="32"/>
      <c r="F16" s="32"/>
      <c r="G16" s="32"/>
      <c r="H16" s="32"/>
      <c r="I16" s="33"/>
      <c r="J16" s="11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s="3" customFormat="1" ht="15.75" customHeight="1" x14ac:dyDescent="0.25">
      <c r="A17" s="31" t="s">
        <v>23</v>
      </c>
      <c r="B17" s="32"/>
      <c r="C17" s="32"/>
      <c r="D17" s="32"/>
      <c r="E17" s="32"/>
      <c r="F17" s="32"/>
      <c r="G17" s="32"/>
      <c r="H17" s="32"/>
      <c r="I17" s="33"/>
      <c r="J17" s="11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s="3" customFormat="1" ht="15.75" customHeight="1" x14ac:dyDescent="0.25">
      <c r="A18" s="31" t="s">
        <v>7</v>
      </c>
      <c r="B18" s="32"/>
      <c r="C18" s="32"/>
      <c r="D18" s="32"/>
      <c r="E18" s="32"/>
      <c r="F18" s="32"/>
      <c r="G18" s="32"/>
      <c r="H18" s="32"/>
      <c r="I18" s="33"/>
      <c r="J18" s="11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</sheetData>
  <sheetProtection sheet="1" objects="1" scenarios="1" selectLockedCells="1"/>
  <mergeCells count="14">
    <mergeCell ref="A18:I18"/>
    <mergeCell ref="A17:I17"/>
    <mergeCell ref="A16:I16"/>
    <mergeCell ref="A15:I15"/>
    <mergeCell ref="A2:I2"/>
    <mergeCell ref="A14:I14"/>
    <mergeCell ref="A3:B3"/>
    <mergeCell ref="D3:E3"/>
    <mergeCell ref="G3:H3"/>
    <mergeCell ref="F11:H11"/>
    <mergeCell ref="A11:D11"/>
    <mergeCell ref="A10:D10"/>
    <mergeCell ref="A12:D12"/>
    <mergeCell ref="F12:H1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Pohl, Mark</dc:creator>
  <cp:lastModifiedBy>Pohl, Mark</cp:lastModifiedBy>
  <cp:lastPrinted>2015-03-09T17:31:58Z</cp:lastPrinted>
  <dcterms:created xsi:type="dcterms:W3CDTF">2015-03-03T14:11:37Z</dcterms:created>
  <dcterms:modified xsi:type="dcterms:W3CDTF">2025-10-14T13:18:44Z</dcterms:modified>
</cp:coreProperties>
</file>